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Pol'!$A$1:$W$129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19" i="12"/>
  <c r="G9" l="1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G22"/>
  <c r="M22" s="1"/>
  <c r="M21" s="1"/>
  <c r="I22"/>
  <c r="I21" s="1"/>
  <c r="K22"/>
  <c r="K21" s="1"/>
  <c r="O22"/>
  <c r="O21" s="1"/>
  <c r="Q22"/>
  <c r="Q21" s="1"/>
  <c r="V22"/>
  <c r="V21" s="1"/>
  <c r="G25"/>
  <c r="G24" s="1"/>
  <c r="I25"/>
  <c r="I24" s="1"/>
  <c r="K25"/>
  <c r="K24" s="1"/>
  <c r="O25"/>
  <c r="O24" s="1"/>
  <c r="Q25"/>
  <c r="Q24" s="1"/>
  <c r="V25"/>
  <c r="V24" s="1"/>
  <c r="G27"/>
  <c r="M27" s="1"/>
  <c r="I27"/>
  <c r="K27"/>
  <c r="O27"/>
  <c r="Q27"/>
  <c r="V27"/>
  <c r="G29"/>
  <c r="I29"/>
  <c r="K29"/>
  <c r="O29"/>
  <c r="Q29"/>
  <c r="V29"/>
  <c r="G30"/>
  <c r="M30" s="1"/>
  <c r="I30"/>
  <c r="K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9"/>
  <c r="M39" s="1"/>
  <c r="M38" s="1"/>
  <c r="I39"/>
  <c r="I38" s="1"/>
  <c r="K39"/>
  <c r="K38" s="1"/>
  <c r="O39"/>
  <c r="O38" s="1"/>
  <c r="Q39"/>
  <c r="Q38" s="1"/>
  <c r="V39"/>
  <c r="V38" s="1"/>
  <c r="G41"/>
  <c r="M41" s="1"/>
  <c r="M40" s="1"/>
  <c r="I41"/>
  <c r="I40" s="1"/>
  <c r="K41"/>
  <c r="K40" s="1"/>
  <c r="O41"/>
  <c r="O40" s="1"/>
  <c r="Q41"/>
  <c r="Q40" s="1"/>
  <c r="V41"/>
  <c r="V40" s="1"/>
  <c r="G45"/>
  <c r="M45" s="1"/>
  <c r="I45"/>
  <c r="K45"/>
  <c r="O45"/>
  <c r="Q45"/>
  <c r="V45"/>
  <c r="G46"/>
  <c r="I46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M59" s="1"/>
  <c r="I59"/>
  <c r="K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G65"/>
  <c r="M65" s="1"/>
  <c r="I65"/>
  <c r="K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9"/>
  <c r="M69" s="1"/>
  <c r="I69"/>
  <c r="K69"/>
  <c r="O69"/>
  <c r="Q69"/>
  <c r="V69"/>
  <c r="G70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6"/>
  <c r="M86" s="1"/>
  <c r="I86"/>
  <c r="K86"/>
  <c r="O86"/>
  <c r="Q86"/>
  <c r="V86"/>
  <c r="G88"/>
  <c r="M88" s="1"/>
  <c r="I88"/>
  <c r="K88"/>
  <c r="O88"/>
  <c r="Q88"/>
  <c r="V88"/>
  <c r="G90"/>
  <c r="M90" s="1"/>
  <c r="I90"/>
  <c r="K90"/>
  <c r="O90"/>
  <c r="Q90"/>
  <c r="V90"/>
  <c r="G91"/>
  <c r="M91" s="1"/>
  <c r="I91"/>
  <c r="K91"/>
  <c r="O91"/>
  <c r="Q91"/>
  <c r="V91"/>
  <c r="G93"/>
  <c r="M93" s="1"/>
  <c r="I93"/>
  <c r="K93"/>
  <c r="O93"/>
  <c r="Q93"/>
  <c r="V93"/>
  <c r="G95"/>
  <c r="M95" s="1"/>
  <c r="I95"/>
  <c r="K95"/>
  <c r="O95"/>
  <c r="Q95"/>
  <c r="V95"/>
  <c r="G97"/>
  <c r="I97"/>
  <c r="K97"/>
  <c r="O97"/>
  <c r="Q97"/>
  <c r="V97"/>
  <c r="G99"/>
  <c r="M99" s="1"/>
  <c r="I99"/>
  <c r="K99"/>
  <c r="O99"/>
  <c r="Q99"/>
  <c r="V99"/>
  <c r="G101"/>
  <c r="M101" s="1"/>
  <c r="I101"/>
  <c r="K101"/>
  <c r="O101"/>
  <c r="Q101"/>
  <c r="V101"/>
  <c r="G102"/>
  <c r="M102" s="1"/>
  <c r="I102"/>
  <c r="K102"/>
  <c r="O102"/>
  <c r="Q102"/>
  <c r="V102"/>
  <c r="G104"/>
  <c r="M104" s="1"/>
  <c r="I104"/>
  <c r="K104"/>
  <c r="O104"/>
  <c r="Q104"/>
  <c r="V104"/>
  <c r="G106"/>
  <c r="M106" s="1"/>
  <c r="M105" s="1"/>
  <c r="I106"/>
  <c r="I105" s="1"/>
  <c r="K106"/>
  <c r="K105" s="1"/>
  <c r="O106"/>
  <c r="O105" s="1"/>
  <c r="Q106"/>
  <c r="Q105" s="1"/>
  <c r="V106"/>
  <c r="V105" s="1"/>
  <c r="G108"/>
  <c r="M108" s="1"/>
  <c r="I108"/>
  <c r="K108"/>
  <c r="O108"/>
  <c r="Q108"/>
  <c r="V108"/>
  <c r="G109"/>
  <c r="I109"/>
  <c r="K109"/>
  <c r="O109"/>
  <c r="Q109"/>
  <c r="V109"/>
  <c r="G110"/>
  <c r="M110" s="1"/>
  <c r="I110"/>
  <c r="K110"/>
  <c r="O110"/>
  <c r="Q110"/>
  <c r="V110"/>
  <c r="G111"/>
  <c r="M111" s="1"/>
  <c r="I111"/>
  <c r="K111"/>
  <c r="O111"/>
  <c r="Q111"/>
  <c r="V111"/>
  <c r="G112"/>
  <c r="M112" s="1"/>
  <c r="I112"/>
  <c r="K112"/>
  <c r="O112"/>
  <c r="Q112"/>
  <c r="V112"/>
  <c r="G113"/>
  <c r="M113" s="1"/>
  <c r="I113"/>
  <c r="K113"/>
  <c r="O113"/>
  <c r="Q113"/>
  <c r="V113"/>
  <c r="G115"/>
  <c r="M115" s="1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AF119"/>
  <c r="I20" i="1"/>
  <c r="V63" i="12" l="1"/>
  <c r="G38"/>
  <c r="I53" i="1" s="1"/>
  <c r="Q114" i="12"/>
  <c r="M25"/>
  <c r="M24" s="1"/>
  <c r="G44"/>
  <c r="I55" i="1" s="1"/>
  <c r="K87" i="12"/>
  <c r="K96"/>
  <c r="Q51"/>
  <c r="I107"/>
  <c r="I114"/>
  <c r="K107"/>
  <c r="G68"/>
  <c r="I58" i="1" s="1"/>
  <c r="G63" i="12"/>
  <c r="I57" i="1" s="1"/>
  <c r="G51" i="12"/>
  <c r="I56" i="1" s="1"/>
  <c r="G26" i="12"/>
  <c r="I52" i="1" s="1"/>
  <c r="K8" i="12"/>
  <c r="O44"/>
  <c r="V26"/>
  <c r="O114"/>
  <c r="Q107"/>
  <c r="G41" i="1"/>
  <c r="G39"/>
  <c r="G42" s="1"/>
  <c r="G25" s="1"/>
  <c r="A25" s="1"/>
  <c r="A26" s="1"/>
  <c r="G26" s="1"/>
  <c r="K114" i="12"/>
  <c r="G105"/>
  <c r="I61" i="1" s="1"/>
  <c r="I18" s="1"/>
  <c r="V96" i="12"/>
  <c r="V87"/>
  <c r="O68"/>
  <c r="I51"/>
  <c r="O51"/>
  <c r="O8"/>
  <c r="G40" i="1"/>
  <c r="V114" i="12"/>
  <c r="V107"/>
  <c r="G96"/>
  <c r="I60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07"/>
  <c r="G107"/>
  <c r="I62" i="1" s="1"/>
  <c r="Q96" i="12"/>
  <c r="I96"/>
  <c r="O96"/>
  <c r="Q87"/>
  <c r="I87"/>
  <c r="O87"/>
  <c r="V68"/>
  <c r="K63"/>
  <c r="V51"/>
  <c r="V44"/>
  <c r="K26"/>
  <c r="Q26"/>
  <c r="I26"/>
  <c r="G8"/>
  <c r="Q8"/>
  <c r="M87"/>
  <c r="M114"/>
  <c r="AE119"/>
  <c r="G114"/>
  <c r="I63" i="1" s="1"/>
  <c r="I19" s="1"/>
  <c r="M109" i="12"/>
  <c r="M107" s="1"/>
  <c r="M97"/>
  <c r="M96" s="1"/>
  <c r="G87"/>
  <c r="I59" i="1" s="1"/>
  <c r="M64" i="12"/>
  <c r="M63" s="1"/>
  <c r="M52"/>
  <c r="M51" s="1"/>
  <c r="M29"/>
  <c r="M26" s="1"/>
  <c r="M17"/>
  <c r="M8" s="1"/>
  <c r="M70"/>
  <c r="M68" s="1"/>
  <c r="M46"/>
  <c r="M44" s="1"/>
  <c r="J28" i="1"/>
  <c r="J26"/>
  <c r="G38"/>
  <c r="F38"/>
  <c r="H32"/>
  <c r="J23"/>
  <c r="J24"/>
  <c r="J25"/>
  <c r="J27"/>
  <c r="E24"/>
  <c r="E26"/>
  <c r="I17" l="1"/>
  <c r="I49"/>
  <c r="F40"/>
  <c r="H40" s="1"/>
  <c r="I40" s="1"/>
  <c r="F39"/>
  <c r="F41"/>
  <c r="H41" s="1"/>
  <c r="I41" s="1"/>
  <c r="I16" l="1"/>
  <c r="I21" s="1"/>
  <c r="I64"/>
  <c r="F42"/>
  <c r="H39"/>
  <c r="I39" l="1"/>
  <c r="I42" s="1"/>
  <c r="H42"/>
  <c r="G23"/>
  <c r="A23" s="1"/>
  <c r="A24" s="1"/>
  <c r="G24" s="1"/>
  <c r="A27" s="1"/>
  <c r="A29" s="1"/>
  <c r="G29" s="1"/>
  <c r="G27" s="1"/>
  <c r="G28"/>
  <c r="J63"/>
  <c r="J53"/>
  <c r="J58"/>
  <c r="J50"/>
  <c r="J59"/>
  <c r="J54"/>
  <c r="J61"/>
  <c r="J51"/>
  <c r="J52"/>
  <c r="J57"/>
  <c r="J60"/>
  <c r="J62"/>
  <c r="J55"/>
  <c r="J49"/>
  <c r="J56"/>
  <c r="J64" l="1"/>
  <c r="J40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<sst xmlns="http://schemas.openxmlformats.org/spreadsheetml/2006/main" count="725" uniqueCount="312">
  <si>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</si>
  <si>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</si>
  <si>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</si>
  <si>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</si>
  <si>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</si>
  <si>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</si>
  <si>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</si>
  <si>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</si>
  <si>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</si>
  <si>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</si>
  <si>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</si>
  <si>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</si>
  <si>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</si>
  <si>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</si>
  <si>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</si>
  <si>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</si>
  <si>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</si>
  <si>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</si>
  <si>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</si>
  <si>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</si>
  <si>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</si>
  <si>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</si>
  <si>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</si>
  <si>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</si>
  <si>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</si>
  <si>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</si>
  <si>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</si>
  <si>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</si>
  <si>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</si>
  <si>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</si>
  <si>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</si>
  <si>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</si>
  <si>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</si>
  <si>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</si>
  <si>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</si>
  <si>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</si>
  <si>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</si>
  <si>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</si>
  <si>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</si>
  <si>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</si>
  <si>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</si>
  <si>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</si>
  <si>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</si>
  <si>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</si>
  <si>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</si>
  <si>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</si>
  <si>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</si>
  <si>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</si>
  <si>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</si>
  <si>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</si>
  <si>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</si>
  <si>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</si>
  <si>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</si>
  <si>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</si>
  <si>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</si>
  <si>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</si>
  <si>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</si>
  <si>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</si>
  <si>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</si>
  <si>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</si>
  <si>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</si>
  <si>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</si>
  <si>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</si>
  <si>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</si>
  <si>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</si>
  <si>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</si>
  <si>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</si>
  <si>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</si>
  <si>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</si>
  <si>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</si>
  <si>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</si>
  <si>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</si>
  <si>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</si>
  <si>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</si>
  <si>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</si>
  <si>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</si>
  <si>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</si>
  <si>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771</t>
  </si>
  <si>
    <t>Podlahy z dlaždic a obklady</t>
  </si>
  <si>
    <t>781</t>
  </si>
  <si>
    <t>Obklady keramické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</si>
  <si>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</si>
  <si>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</si>
  <si>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</si>
  <si>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</si>
  <si>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</si>
  <si>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</si>
  <si>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</si>
  <si>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</si>
  <si>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</si>
  <si>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</si>
  <si>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</si>
  <si>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</si>
  <si>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</si>
  <si>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</si>
  <si>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</si>
  <si>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</si>
  <si>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</si>
  <si>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</si>
  <si>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</si>
  <si>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</si>
  <si>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</si>
  <si>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</si>
  <si>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</si>
  <si>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</si>
  <si>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</si>
  <si>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</si>
  <si>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</si>
  <si>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</si>
  <si>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</si>
  <si>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</si>
  <si>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</si>
  <si>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</si>
  <si>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</si>
  <si>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</si>
  <si>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</si>
  <si>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</si>
  <si>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</si>
  <si>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</si>
  <si>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</si>
  <si>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</si>
  <si>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</si>
  <si>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</si>
  <si>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</si>
  <si>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</si>
  <si>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</si>
  <si>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</si>
  <si>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</si>
  <si>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</si>
  <si>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</si>
  <si>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</si>
  <si>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</si>
  <si>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</si>
  <si>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</si>
  <si>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</si>
  <si>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</si>
  <si>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</si>
  <si>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</si>
  <si>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</si>
  <si>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</si>
  <si>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</si>
  <si>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</si>
  <si>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</si>
  <si>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</si>
  <si>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</si>
  <si>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</si>
  <si>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</si>
  <si>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</si>
  <si>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</si>
  <si>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</si>
  <si>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</si>
  <si>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</si>
  <si>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</si>
  <si>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</si>
  <si>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</si>
  <si>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</si>
  <si>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</si>
  <si>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</si>
  <si>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</si>
  <si>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</si>
  <si>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</si>
  <si>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</si>
  <si>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</si>
  <si>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</si>
  <si>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</si>
  <si>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</si>
  <si>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D+M Revizní dvířka HACO do  SDK příčky, 800x800 mm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</si>
  <si>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</si>
  <si>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</si>
  <si>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</si>
  <si>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</si>
  <si>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</si>
  <si>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</si>
  <si>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</si>
  <si>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</si>
  <si>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</si>
  <si>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</si>
  <si>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</si>
  <si>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</si>
  <si>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</si>
  <si>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</si>
  <si>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</si>
  <si>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</si>
  <si>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</si>
  <si>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</si>
  <si>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</si>
  <si>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</si>
  <si>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</si>
  <si>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</si>
  <si>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</si>
  <si>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</si>
  <si>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</si>
  <si>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</si>
  <si>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</si>
  <si>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</si>
  <si>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</si>
  <si>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</si>
  <si>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</si>
  <si>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</si>
  <si>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</si>
  <si>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</si>
  <si>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</si>
  <si>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</si>
  <si>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</si>
  <si>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</si>
  <si>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</si>
  <si>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</si>
  <si>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</si>
  <si>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</si>
  <si>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</si>
  <si>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</si>
  <si>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</si>
  <si>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</si>
  <si>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</si>
  <si>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</si>
  <si>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</si>
  <si>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</si>
  <si>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</si>
  <si>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</si>
  <si>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</si>
  <si>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</si>
  <si>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</si>
  <si>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</si>
  <si>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</si>
  <si>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</si>
  <si>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</si>
  <si>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</si>
  <si>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</si>
  <si>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</si>
  <si>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</si>
  <si>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</si>
  <si>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</si>
  <si>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</si>
  <si>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</si>
  <si>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</si>
  <si>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</si>
  <si>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</si>
  <si>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</si>
  <si>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</si>
  <si>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</si>
  <si>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</si>
  <si>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Dřez kuchyňský s odkapávací plochou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</si>
  <si>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</si>
  <si>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</si>
  <si>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</si>
  <si>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</si>
  <si>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</si>
  <si>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</si>
  <si>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</si>
  <si>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</si>
  <si>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</si>
  <si>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</si>
  <si>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</si>
  <si>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</si>
  <si>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</si>
  <si>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</si>
  <si>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</si>
  <si>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</si>
  <si>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</si>
  <si>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</si>
  <si>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</si>
  <si>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</si>
  <si>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</si>
  <si>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</si>
  <si>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</si>
  <si>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</si>
  <si>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</si>
  <si>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</si>
  <si>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</si>
  <si>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</si>
  <si>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</si>
  <si>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</si>
  <si>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</si>
  <si>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</si>
  <si>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</si>
  <si>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</si>
  <si>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</si>
  <si>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</si>
  <si>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</si>
  <si>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</si>
  <si>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</si>
  <si>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</si>
  <si>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</si>
  <si>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</si>
  <si>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</si>
  <si>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</si>
  <si>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</si>
  <si>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</si>
  <si>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</si>
  <si>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</si>
  <si>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</si>
  <si>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</si>
  <si>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</si>
  <si>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</si>
  <si>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</si>
  <si>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</si>
  <si>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</si>
  <si>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</si>
  <si>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</si>
  <si>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</si>
  <si>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</si>
  <si>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</si>
  <si>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</si>
  <si>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</si>
  <si>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</si>
  <si>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</si>
  <si>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</si>
  <si>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</si>
  <si>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</si>
  <si>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Nohy k vaně</t>
  </si>
  <si>
    <t>Rozpočet Volgogradská 22/2459</t>
  </si>
  <si>
    <t>Rozpočet Volgogradská 2459/22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</si>
</sst>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70" zoomScaleNormal="100" zoomScaleSheetLayoutView="75" workbookViewId="0">
      <selection activeCell="F110" sqref="F110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310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SUMIF(F49:F63,A16,I49:I63)+SUMIF(F49:F63,"PSU",I49:I63)</f>
        <v>0</v>
      </c>
      <c r="J16" s="203"/>
    </row>
    <row r="17" spans="1:10" ht="23.25" customHeight="1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SUMIF(F49:F63,A17,I49:I63)</f>
        <v>0</v>
      </c>
      <c r="J17" s="203"/>
    </row>
    <row r="18" spans="1:10" ht="23.25" customHeight="1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SUMIF(F49:F63,A18,I49:I63)</f>
        <v>0</v>
      </c>
      <c r="J18" s="203"/>
    </row>
    <row r="19" spans="1:10" ht="23.25" customHeight="1">
      <c r="A19" s="141" t="s">
        <v>86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SUMIF(F49:F63,A19,I49:I63)</f>
        <v>0</v>
      </c>
      <c r="J19" s="203"/>
    </row>
    <row r="20" spans="1:10" ht="23.25" customHeight="1">
      <c r="A20" s="141" t="s">
        <v>87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SUMIF(F49:F63,A20,I49:I63)</f>
        <v>0</v>
      </c>
      <c r="J20" s="203"/>
    </row>
    <row r="21" spans="1:10" ht="23.25" customHeight="1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43481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229"/>
      <c r="D39" s="230"/>
      <c r="E39" s="230"/>
      <c r="F39" s="105">
        <f>'01 02 Pol'!AE119</f>
        <v>0</v>
      </c>
      <c r="G39" s="106">
        <f>'01 02 Pol'!AF119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Pol'!AE119</f>
        <v>0</v>
      </c>
      <c r="G40" s="111">
        <f>'01 02 Pol'!AF119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Pol'!AE119</f>
        <v>0</v>
      </c>
      <c r="G41" s="107">
        <f>'01 02 Pol'!AF119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55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IF(I64=0,"",I49/I64*100)</f>
        <v/>
      </c>
    </row>
    <row r="50" spans="1:10" ht="25.5" customHeight="1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IF(I64=0,"",I50/I64*100)</f>
        <v/>
      </c>
    </row>
    <row r="51" spans="1:10" ht="25.5" customHeight="1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v>0</v>
      </c>
      <c r="J51" s="135" t="str">
        <f>IF(I64=0,"",I51/I64*100)</f>
        <v/>
      </c>
    </row>
    <row r="52" spans="1:10" ht="25.5" customHeight="1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IF(I64=0,"",I52/I64*100)</f>
        <v/>
      </c>
    </row>
    <row r="53" spans="1:10" ht="25.5" customHeight="1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IF(I64=0,"",I53/I64*100)</f>
        <v/>
      </c>
    </row>
    <row r="54" spans="1:10" ht="25.5" customHeight="1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IF(I64=0,"",I54/I64*100)</f>
        <v/>
      </c>
    </row>
    <row r="55" spans="1:10" ht="25.5" customHeight="1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IF(I64=0,"",I55/I64*100)</f>
        <v/>
      </c>
    </row>
    <row r="56" spans="1:10" ht="25.5" customHeight="1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IF(I64=0,"",I56/I64*100)</f>
        <v/>
      </c>
    </row>
    <row r="57" spans="1:10" ht="25.5" customHeight="1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IF(I64=0,"",I57/I64*100)</f>
        <v/>
      </c>
    </row>
    <row r="58" spans="1:10" ht="25.5" customHeight="1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IF(I64=0,"",I58/I64*100)</f>
        <v/>
      </c>
    </row>
    <row r="59" spans="1:10" ht="25.5" customHeight="1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IF(I64=0,"",I59/I64*100)</f>
        <v/>
      </c>
    </row>
    <row r="60" spans="1:10" ht="25.5" customHeight="1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Pol'!G96</f>
        <v>0</v>
      </c>
      <c r="J60" s="135" t="str">
        <f>IF(I64=0,"",I60/I64*100)</f>
        <v/>
      </c>
    </row>
    <row r="61" spans="1:10" ht="25.5" customHeight="1">
      <c r="A61" s="127"/>
      <c r="B61" s="132" t="s">
        <v>81</v>
      </c>
      <c r="C61" s="236" t="s">
        <v>82</v>
      </c>
      <c r="D61" s="237"/>
      <c r="E61" s="237"/>
      <c r="F61" s="137" t="s">
        <v>28</v>
      </c>
      <c r="G61" s="138"/>
      <c r="H61" s="138"/>
      <c r="I61" s="138">
        <f>'01 02 Pol'!G105</f>
        <v>0</v>
      </c>
      <c r="J61" s="135" t="str">
        <f>IF(I64=0,"",I61/I64*100)</f>
        <v/>
      </c>
    </row>
    <row r="62" spans="1:10" ht="25.5" customHeight="1">
      <c r="A62" s="127"/>
      <c r="B62" s="132" t="s">
        <v>83</v>
      </c>
      <c r="C62" s="236" t="s">
        <v>84</v>
      </c>
      <c r="D62" s="237"/>
      <c r="E62" s="237"/>
      <c r="F62" s="137" t="s">
        <v>85</v>
      </c>
      <c r="G62" s="138"/>
      <c r="H62" s="138"/>
      <c r="I62" s="138">
        <f>'01 02 Pol'!G107</f>
        <v>0</v>
      </c>
      <c r="J62" s="135" t="str">
        <f>IF(I64=0,"",I62/I64*100)</f>
        <v/>
      </c>
    </row>
    <row r="63" spans="1:10" ht="25.5" customHeight="1">
      <c r="A63" s="127"/>
      <c r="B63" s="132" t="s">
        <v>86</v>
      </c>
      <c r="C63" s="236" t="s">
        <v>29</v>
      </c>
      <c r="D63" s="237"/>
      <c r="E63" s="237"/>
      <c r="F63" s="137" t="s">
        <v>86</v>
      </c>
      <c r="G63" s="138"/>
      <c r="H63" s="138"/>
      <c r="I63" s="138">
        <f>'01 02 Pol'!G114</f>
        <v>0</v>
      </c>
      <c r="J63" s="135" t="str">
        <f>IF(I64=0,"",I63/I64*100)</f>
        <v/>
      </c>
    </row>
    <row r="64" spans="1:10" ht="25.5" customHeight="1">
      <c r="A64" s="128"/>
      <c r="B64" s="133" t="s">
        <v>1</v>
      </c>
      <c r="C64" s="133"/>
      <c r="D64" s="134"/>
      <c r="E64" s="134"/>
      <c r="F64" s="139"/>
      <c r="G64" s="140"/>
      <c r="H64" s="140"/>
      <c r="I64" s="140">
        <f>SUM(I49:I63)</f>
        <v>0</v>
      </c>
      <c r="J64" s="136">
        <f>SUM(J49:J63)</f>
        <v>0</v>
      </c>
    </row>
    <row r="65" spans="6:10">
      <c r="F65" s="92"/>
      <c r="G65" s="91"/>
      <c r="H65" s="92"/>
      <c r="I65" s="91"/>
      <c r="J65" s="93"/>
    </row>
    <row r="66" spans="6:10">
      <c r="F66" s="92"/>
      <c r="G66" s="91"/>
      <c r="H66" s="92"/>
      <c r="I66" s="91"/>
      <c r="J66" s="93"/>
    </row>
    <row r="67" spans="6:10">
      <c r="F67" s="92"/>
      <c r="G67" s="91"/>
      <c r="H67" s="92"/>
      <c r="I67" s="91"/>
      <c r="J67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63:E63"/>
    <mergeCell ref="C59:E59"/>
    <mergeCell ref="C60:E60"/>
    <mergeCell ref="C61:E61"/>
    <mergeCell ref="C62:E62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4"/>
  <sheetViews>
    <sheetView tabSelected="1" workbookViewId="0">
      <pane ySplit="7" topLeftCell="A77" activePane="bottomLeft" state="frozen"/>
      <selection pane="bottomLeft" activeCell="G119" sqref="G119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88</v>
      </c>
    </row>
    <row r="2" spans="1:60" ht="24.95" customHeight="1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89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89</v>
      </c>
      <c r="AG3" t="s">
        <v>90</v>
      </c>
    </row>
    <row r="4" spans="1:60" ht="24.95" customHeight="1">
      <c r="A4" s="144" t="s">
        <v>10</v>
      </c>
      <c r="B4" s="145" t="s">
        <v>43</v>
      </c>
      <c r="C4" s="258" t="s">
        <v>311</v>
      </c>
      <c r="D4" s="259"/>
      <c r="E4" s="259"/>
      <c r="F4" s="259"/>
      <c r="G4" s="260"/>
      <c r="AG4" t="s">
        <v>91</v>
      </c>
    </row>
    <row r="5" spans="1:60">
      <c r="D5" s="142"/>
    </row>
    <row r="6" spans="1:60" ht="38.25">
      <c r="A6" s="147" t="s">
        <v>92</v>
      </c>
      <c r="B6" s="149" t="s">
        <v>93</v>
      </c>
      <c r="C6" s="149" t="s">
        <v>94</v>
      </c>
      <c r="D6" s="148" t="s">
        <v>95</v>
      </c>
      <c r="E6" s="147" t="s">
        <v>96</v>
      </c>
      <c r="F6" s="146" t="s">
        <v>97</v>
      </c>
      <c r="G6" s="147" t="s">
        <v>31</v>
      </c>
      <c r="H6" s="150" t="s">
        <v>32</v>
      </c>
      <c r="I6" s="150" t="s">
        <v>98</v>
      </c>
      <c r="J6" s="150" t="s">
        <v>33</v>
      </c>
      <c r="K6" s="150" t="s">
        <v>99</v>
      </c>
      <c r="L6" s="150" t="s">
        <v>100</v>
      </c>
      <c r="M6" s="150" t="s">
        <v>101</v>
      </c>
      <c r="N6" s="150" t="s">
        <v>102</v>
      </c>
      <c r="O6" s="150" t="s">
        <v>103</v>
      </c>
      <c r="P6" s="150" t="s">
        <v>104</v>
      </c>
      <c r="Q6" s="150" t="s">
        <v>105</v>
      </c>
      <c r="R6" s="150" t="s">
        <v>106</v>
      </c>
      <c r="S6" s="150" t="s">
        <v>107</v>
      </c>
      <c r="T6" s="150" t="s">
        <v>108</v>
      </c>
      <c r="U6" s="150" t="s">
        <v>109</v>
      </c>
      <c r="V6" s="150" t="s">
        <v>110</v>
      </c>
      <c r="W6" s="150" t="s">
        <v>111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112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113</v>
      </c>
    </row>
    <row r="9" spans="1:60" ht="22.5" outlineLevel="1">
      <c r="A9" s="172">
        <v>1</v>
      </c>
      <c r="B9" s="173" t="s">
        <v>114</v>
      </c>
      <c r="C9" s="187" t="s">
        <v>115</v>
      </c>
      <c r="D9" s="174" t="s">
        <v>116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117</v>
      </c>
      <c r="T9" s="161" t="s">
        <v>117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119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120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121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122</v>
      </c>
      <c r="C12" s="187" t="s">
        <v>123</v>
      </c>
      <c r="D12" s="174" t="s">
        <v>116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117</v>
      </c>
      <c r="T12" s="161" t="s">
        <v>117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125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120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126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120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127</v>
      </c>
      <c r="C15" s="187" t="s">
        <v>128</v>
      </c>
      <c r="D15" s="174" t="s">
        <v>116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129</v>
      </c>
      <c r="T15" s="161" t="s">
        <v>130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131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132</v>
      </c>
      <c r="C17" s="187" t="s">
        <v>133</v>
      </c>
      <c r="D17" s="174" t="s">
        <v>116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117</v>
      </c>
      <c r="T17" s="161" t="s">
        <v>117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134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135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120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136</v>
      </c>
      <c r="C20" s="189" t="s">
        <v>137</v>
      </c>
      <c r="D20" s="180" t="s">
        <v>138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117</v>
      </c>
      <c r="T20" s="161" t="s">
        <v>117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112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113</v>
      </c>
    </row>
    <row r="22" spans="1:60" outlineLevel="1">
      <c r="A22" s="172">
        <v>6</v>
      </c>
      <c r="B22" s="173" t="s">
        <v>139</v>
      </c>
      <c r="C22" s="187" t="s">
        <v>140</v>
      </c>
      <c r="D22" s="174" t="s">
        <v>116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117</v>
      </c>
      <c r="T22" s="161" t="s">
        <v>117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141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120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112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113</v>
      </c>
    </row>
    <row r="25" spans="1:60" outlineLevel="1">
      <c r="A25" s="178">
        <v>7</v>
      </c>
      <c r="B25" s="179" t="s">
        <v>142</v>
      </c>
      <c r="C25" s="189" t="s">
        <v>143</v>
      </c>
      <c r="D25" s="180" t="s">
        <v>116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117</v>
      </c>
      <c r="T25" s="161" t="s">
        <v>117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112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113</v>
      </c>
    </row>
    <row r="27" spans="1:60" outlineLevel="1">
      <c r="A27" s="172">
        <v>8</v>
      </c>
      <c r="B27" s="173" t="s">
        <v>144</v>
      </c>
      <c r="C27" s="187" t="s">
        <v>145</v>
      </c>
      <c r="D27" s="174" t="s">
        <v>116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117</v>
      </c>
      <c r="T27" s="161" t="s">
        <v>117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146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120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147</v>
      </c>
      <c r="C29" s="189" t="s">
        <v>148</v>
      </c>
      <c r="D29" s="180" t="s">
        <v>116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117</v>
      </c>
      <c r="T29" s="161" t="s">
        <v>117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149</v>
      </c>
      <c r="C30" s="189" t="s">
        <v>150</v>
      </c>
      <c r="D30" s="180" t="s">
        <v>151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117</v>
      </c>
      <c r="T30" s="161" t="s">
        <v>117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152</v>
      </c>
      <c r="C31" s="187" t="s">
        <v>153</v>
      </c>
      <c r="D31" s="174" t="s">
        <v>116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117</v>
      </c>
      <c r="T31" s="161" t="s">
        <v>117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154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155</v>
      </c>
      <c r="C33" s="189" t="s">
        <v>156</v>
      </c>
      <c r="D33" s="180" t="s">
        <v>138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157</v>
      </c>
      <c r="T33" s="161" t="s">
        <v>158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159</v>
      </c>
      <c r="C34" s="189" t="s">
        <v>160</v>
      </c>
      <c r="D34" s="180" t="s">
        <v>161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157</v>
      </c>
      <c r="T34" s="161" t="s">
        <v>158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162</v>
      </c>
      <c r="C35" s="189" t="s">
        <v>163</v>
      </c>
      <c r="D35" s="180" t="s">
        <v>161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157</v>
      </c>
      <c r="T35" s="161" t="s">
        <v>164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>
      <c r="A36" s="178">
        <v>15</v>
      </c>
      <c r="B36" s="179" t="s">
        <v>165</v>
      </c>
      <c r="C36" s="189" t="s">
        <v>166</v>
      </c>
      <c r="D36" s="180" t="s">
        <v>138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157</v>
      </c>
      <c r="T36" s="161" t="s">
        <v>158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124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167</v>
      </c>
      <c r="C37" s="189" t="s">
        <v>168</v>
      </c>
      <c r="D37" s="180" t="s">
        <v>138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157</v>
      </c>
      <c r="T37" s="161" t="s">
        <v>164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112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113</v>
      </c>
    </row>
    <row r="39" spans="1:60" outlineLevel="1">
      <c r="A39" s="178">
        <v>17</v>
      </c>
      <c r="B39" s="179" t="s">
        <v>169</v>
      </c>
      <c r="C39" s="189" t="s">
        <v>170</v>
      </c>
      <c r="D39" s="180" t="s">
        <v>171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117</v>
      </c>
      <c r="T39" s="161" t="s">
        <v>117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172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112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113</v>
      </c>
    </row>
    <row r="41" spans="1:60" ht="22.5" outlineLevel="1">
      <c r="A41" s="172">
        <v>18</v>
      </c>
      <c r="B41" s="173" t="s">
        <v>173</v>
      </c>
      <c r="C41" s="187" t="s">
        <v>174</v>
      </c>
      <c r="D41" s="174" t="s">
        <v>116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117</v>
      </c>
      <c r="T41" s="161" t="s">
        <v>117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176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120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177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120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112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113</v>
      </c>
    </row>
    <row r="45" spans="1:60" outlineLevel="1">
      <c r="A45" s="178">
        <v>19</v>
      </c>
      <c r="B45" s="179" t="s">
        <v>178</v>
      </c>
      <c r="C45" s="189" t="s">
        <v>179</v>
      </c>
      <c r="D45" s="180" t="s">
        <v>151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117</v>
      </c>
      <c r="T45" s="161" t="s">
        <v>117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180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181</v>
      </c>
      <c r="C46" s="189" t="s">
        <v>182</v>
      </c>
      <c r="D46" s="180" t="s">
        <v>151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117</v>
      </c>
      <c r="T46" s="161" t="s">
        <v>117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180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183</v>
      </c>
      <c r="C47" s="189" t="s">
        <v>184</v>
      </c>
      <c r="D47" s="180" t="s">
        <v>151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117</v>
      </c>
      <c r="T47" s="161" t="s">
        <v>117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185</v>
      </c>
      <c r="C48" s="189" t="s">
        <v>186</v>
      </c>
      <c r="D48" s="180" t="s">
        <v>138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117</v>
      </c>
      <c r="T48" s="161" t="s">
        <v>117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187</v>
      </c>
      <c r="C49" s="187" t="s">
        <v>188</v>
      </c>
      <c r="D49" s="174" t="s">
        <v>138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157</v>
      </c>
      <c r="T49" s="161" t="s">
        <v>158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189</v>
      </c>
      <c r="C50" s="190" t="s">
        <v>190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117</v>
      </c>
      <c r="T50" s="161" t="s">
        <v>117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191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112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113</v>
      </c>
    </row>
    <row r="52" spans="1:60" outlineLevel="1">
      <c r="A52" s="178">
        <v>25</v>
      </c>
      <c r="B52" s="179" t="s">
        <v>192</v>
      </c>
      <c r="C52" s="189" t="s">
        <v>193</v>
      </c>
      <c r="D52" s="180" t="s">
        <v>138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117</v>
      </c>
      <c r="T52" s="161" t="s">
        <v>117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180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194</v>
      </c>
      <c r="C53" s="189" t="s">
        <v>195</v>
      </c>
      <c r="D53" s="180" t="s">
        <v>138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117</v>
      </c>
      <c r="T53" s="161" t="s">
        <v>117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196</v>
      </c>
      <c r="C54" s="189" t="s">
        <v>197</v>
      </c>
      <c r="D54" s="180" t="s">
        <v>151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117</v>
      </c>
      <c r="T54" s="161" t="s">
        <v>117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198</v>
      </c>
      <c r="C55" s="189" t="s">
        <v>199</v>
      </c>
      <c r="D55" s="180" t="s">
        <v>151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117</v>
      </c>
      <c r="T55" s="161" t="s">
        <v>117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200</v>
      </c>
      <c r="C56" s="189" t="s">
        <v>201</v>
      </c>
      <c r="D56" s="180" t="s">
        <v>138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117</v>
      </c>
      <c r="T56" s="161" t="s">
        <v>117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202</v>
      </c>
      <c r="C57" s="189" t="s">
        <v>203</v>
      </c>
      <c r="D57" s="180" t="s">
        <v>204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117</v>
      </c>
      <c r="T57" s="161" t="s">
        <v>117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205</v>
      </c>
      <c r="C58" s="189" t="s">
        <v>206</v>
      </c>
      <c r="D58" s="180" t="s">
        <v>138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117</v>
      </c>
      <c r="T58" s="161" t="s">
        <v>117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180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207</v>
      </c>
      <c r="C59" s="189" t="s">
        <v>208</v>
      </c>
      <c r="D59" s="180" t="s">
        <v>151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117</v>
      </c>
      <c r="T59" s="161" t="s">
        <v>117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209</v>
      </c>
      <c r="C60" s="189" t="s">
        <v>210</v>
      </c>
      <c r="D60" s="180" t="s">
        <v>151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117</v>
      </c>
      <c r="T60" s="161" t="s">
        <v>117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180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71</v>
      </c>
      <c r="C61" s="187" t="s">
        <v>211</v>
      </c>
      <c r="D61" s="174" t="s">
        <v>151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157</v>
      </c>
      <c r="T61" s="161" t="s">
        <v>164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212</v>
      </c>
      <c r="C62" s="190" t="s">
        <v>213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117</v>
      </c>
      <c r="T62" s="161" t="s">
        <v>117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112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113</v>
      </c>
    </row>
    <row r="64" spans="1:60" outlineLevel="1">
      <c r="A64" s="178">
        <v>36</v>
      </c>
      <c r="B64" s="179" t="s">
        <v>214</v>
      </c>
      <c r="C64" s="189" t="s">
        <v>215</v>
      </c>
      <c r="D64" s="180" t="s">
        <v>151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117</v>
      </c>
      <c r="T64" s="161" t="s">
        <v>158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73</v>
      </c>
      <c r="C65" s="189" t="s">
        <v>216</v>
      </c>
      <c r="D65" s="180" t="s">
        <v>161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157</v>
      </c>
      <c r="T65" s="161" t="s">
        <v>164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217</v>
      </c>
      <c r="C66" s="187" t="s">
        <v>218</v>
      </c>
      <c r="D66" s="174" t="s">
        <v>161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157</v>
      </c>
      <c r="T66" s="161" t="s">
        <v>164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117</v>
      </c>
      <c r="T67" s="161" t="s">
        <v>117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112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113</v>
      </c>
    </row>
    <row r="69" spans="1:60" outlineLevel="1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117</v>
      </c>
      <c r="T69" s="161" t="s">
        <v>117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117</v>
      </c>
      <c r="T70" s="161" t="s">
        <v>117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117</v>
      </c>
      <c r="T71" s="161" t="s">
        <v>117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180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117</v>
      </c>
      <c r="T72" s="161" t="s">
        <v>117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230</v>
      </c>
      <c r="C73" s="189" t="s">
        <v>231</v>
      </c>
      <c r="D73" s="180" t="s">
        <v>138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117</v>
      </c>
      <c r="T73" s="161" t="s">
        <v>117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232</v>
      </c>
      <c r="C74" s="189" t="s">
        <v>233</v>
      </c>
      <c r="D74" s="180" t="s">
        <v>138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117</v>
      </c>
      <c r="T74" s="161" t="s">
        <v>117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180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234</v>
      </c>
      <c r="C75" s="189" t="s">
        <v>235</v>
      </c>
      <c r="D75" s="180" t="s">
        <v>138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117</v>
      </c>
      <c r="T75" s="161" t="s">
        <v>117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236</v>
      </c>
      <c r="C76" s="189" t="s">
        <v>237</v>
      </c>
      <c r="D76" s="180" t="s">
        <v>138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117</v>
      </c>
      <c r="T76" s="161" t="s">
        <v>117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238</v>
      </c>
      <c r="C77" s="189" t="s">
        <v>301</v>
      </c>
      <c r="D77" s="180" t="s">
        <v>161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157</v>
      </c>
      <c r="T77" s="161" t="s">
        <v>164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239</v>
      </c>
      <c r="C78" s="189" t="s">
        <v>302</v>
      </c>
      <c r="D78" s="180" t="s">
        <v>138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157</v>
      </c>
      <c r="T78" s="161" t="s">
        <v>158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124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240</v>
      </c>
      <c r="C79" s="189" t="s">
        <v>241</v>
      </c>
      <c r="D79" s="180" t="s">
        <v>138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157</v>
      </c>
      <c r="T79" s="161" t="s">
        <v>158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124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78">
        <v>51</v>
      </c>
      <c r="B80" s="179" t="s">
        <v>242</v>
      </c>
      <c r="C80" s="189" t="s">
        <v>303</v>
      </c>
      <c r="D80" s="180" t="s">
        <v>138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157</v>
      </c>
      <c r="T80" s="161" t="s">
        <v>164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118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243</v>
      </c>
      <c r="C81" s="189" t="s">
        <v>244</v>
      </c>
      <c r="D81" s="180" t="s">
        <v>138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157</v>
      </c>
      <c r="T81" s="161" t="s">
        <v>164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 t="s">
        <v>245</v>
      </c>
      <c r="C82" s="189" t="s">
        <v>246</v>
      </c>
      <c r="D82" s="180" t="s">
        <v>138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157</v>
      </c>
      <c r="T82" s="161" t="s">
        <v>158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 t="s">
        <v>242</v>
      </c>
      <c r="C83" s="189" t="s">
        <v>247</v>
      </c>
      <c r="D83" s="180" t="s">
        <v>138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157</v>
      </c>
      <c r="T83" s="161" t="s">
        <v>158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8">
        <v>55</v>
      </c>
      <c r="B84" s="179" t="s">
        <v>242</v>
      </c>
      <c r="C84" s="189" t="s">
        <v>304</v>
      </c>
      <c r="D84" s="180" t="s">
        <v>138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157</v>
      </c>
      <c r="T84" s="161" t="s">
        <v>158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72">
        <v>56</v>
      </c>
      <c r="B85" s="173" t="s">
        <v>242</v>
      </c>
      <c r="C85" s="187" t="s">
        <v>309</v>
      </c>
      <c r="D85" s="174" t="s">
        <v>138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157</v>
      </c>
      <c r="T85" s="161" t="s">
        <v>158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117</v>
      </c>
      <c r="T86" s="161" t="s">
        <v>117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191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>
      <c r="A87" s="166" t="s">
        <v>112</v>
      </c>
      <c r="B87" s="167" t="s">
        <v>77</v>
      </c>
      <c r="C87" s="186" t="s">
        <v>78</v>
      </c>
      <c r="D87" s="168"/>
      <c r="E87" s="169"/>
      <c r="F87" s="170"/>
      <c r="G87" s="171">
        <f>SUMIF(AG88:AG95,"&lt;&gt;NOR",G88:G95)</f>
        <v>0</v>
      </c>
      <c r="H87" s="165"/>
      <c r="I87" s="165">
        <f>SUM(I88:I95)</f>
        <v>0</v>
      </c>
      <c r="J87" s="165"/>
      <c r="K87" s="165">
        <f>SUM(K88:K95)</f>
        <v>0</v>
      </c>
      <c r="L87" s="165"/>
      <c r="M87" s="165">
        <f>SUM(M88:M95)</f>
        <v>0</v>
      </c>
      <c r="N87" s="165"/>
      <c r="O87" s="165">
        <f>SUM(O88:O95)</f>
        <v>0.02</v>
      </c>
      <c r="P87" s="165"/>
      <c r="Q87" s="165">
        <f>SUM(Q88:Q95)</f>
        <v>0</v>
      </c>
      <c r="R87" s="165"/>
      <c r="S87" s="165"/>
      <c r="T87" s="165"/>
      <c r="U87" s="165"/>
      <c r="V87" s="165">
        <f>SUM(V88:V95)</f>
        <v>3.7800000000000002</v>
      </c>
      <c r="W87" s="165"/>
      <c r="AG87" t="s">
        <v>113</v>
      </c>
    </row>
    <row r="88" spans="1:60" outlineLevel="1">
      <c r="A88" s="172">
        <v>59</v>
      </c>
      <c r="B88" s="173" t="s">
        <v>252</v>
      </c>
      <c r="C88" s="187" t="s">
        <v>253</v>
      </c>
      <c r="D88" s="174" t="s">
        <v>116</v>
      </c>
      <c r="E88" s="175">
        <v>3.1960000000000002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117</v>
      </c>
      <c r="T88" s="161" t="s">
        <v>117</v>
      </c>
      <c r="U88" s="161">
        <v>0.33100000000000002</v>
      </c>
      <c r="V88" s="161">
        <f>ROUND(E88*U88,2)</f>
        <v>1.06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180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>
      <c r="A89" s="158"/>
      <c r="B89" s="159"/>
      <c r="C89" s="188" t="s">
        <v>254</v>
      </c>
      <c r="D89" s="163"/>
      <c r="E89" s="164">
        <v>3.1960000000000002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120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>
      <c r="A90" s="178">
        <v>60</v>
      </c>
      <c r="B90" s="179" t="s">
        <v>255</v>
      </c>
      <c r="C90" s="189" t="s">
        <v>256</v>
      </c>
      <c r="D90" s="180" t="s">
        <v>116</v>
      </c>
      <c r="E90" s="181">
        <v>3.1960000000000002</v>
      </c>
      <c r="F90" s="182"/>
      <c r="G90" s="183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2.5000000000000001E-3</v>
      </c>
      <c r="O90" s="161">
        <f>ROUND(E90*N90,2)</f>
        <v>0.01</v>
      </c>
      <c r="P90" s="161">
        <v>0</v>
      </c>
      <c r="Q90" s="161">
        <f>ROUND(E90*P90,2)</f>
        <v>0</v>
      </c>
      <c r="R90" s="161"/>
      <c r="S90" s="161" t="s">
        <v>257</v>
      </c>
      <c r="T90" s="161" t="s">
        <v>257</v>
      </c>
      <c r="U90" s="161">
        <v>0.85</v>
      </c>
      <c r="V90" s="161">
        <f>ROUND(E90*U90,2)</f>
        <v>2.72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180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>
      <c r="A91" s="172">
        <v>61</v>
      </c>
      <c r="B91" s="173" t="s">
        <v>258</v>
      </c>
      <c r="C91" s="187" t="s">
        <v>305</v>
      </c>
      <c r="D91" s="174" t="s">
        <v>116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4.0000000000000002E-4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117</v>
      </c>
      <c r="T91" s="161" t="s">
        <v>117</v>
      </c>
      <c r="U91" s="161">
        <v>0</v>
      </c>
      <c r="V91" s="161">
        <f>ROUND(E91*U91,2)</f>
        <v>0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180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>
      <c r="A92" s="158"/>
      <c r="B92" s="159"/>
      <c r="C92" s="188" t="s">
        <v>254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120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>
      <c r="A93" s="172">
        <v>62</v>
      </c>
      <c r="B93" s="173" t="s">
        <v>259</v>
      </c>
      <c r="C93" s="187" t="s">
        <v>306</v>
      </c>
      <c r="D93" s="174" t="s">
        <v>116</v>
      </c>
      <c r="E93" s="175">
        <v>3.5156000000000001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1.5399999999999999E-3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157</v>
      </c>
      <c r="T93" s="161" t="s">
        <v>164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118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8" t="s">
        <v>260</v>
      </c>
      <c r="D94" s="163"/>
      <c r="E94" s="164">
        <v>3.5156000000000001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120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58">
        <v>63</v>
      </c>
      <c r="B95" s="159" t="s">
        <v>261</v>
      </c>
      <c r="C95" s="190" t="s">
        <v>262</v>
      </c>
      <c r="D95" s="160" t="s">
        <v>0</v>
      </c>
      <c r="E95" s="184"/>
      <c r="F95" s="162"/>
      <c r="G95" s="161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0</v>
      </c>
      <c r="O95" s="161">
        <f>ROUND(E95*N95,2)</f>
        <v>0</v>
      </c>
      <c r="P95" s="161">
        <v>0</v>
      </c>
      <c r="Q95" s="161">
        <f>ROUND(E95*P95,2)</f>
        <v>0</v>
      </c>
      <c r="R95" s="161"/>
      <c r="S95" s="161" t="s">
        <v>117</v>
      </c>
      <c r="T95" s="161" t="s">
        <v>117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191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>
      <c r="A96" s="166" t="s">
        <v>112</v>
      </c>
      <c r="B96" s="167" t="s">
        <v>79</v>
      </c>
      <c r="C96" s="186" t="s">
        <v>80</v>
      </c>
      <c r="D96" s="168"/>
      <c r="E96" s="169"/>
      <c r="F96" s="170"/>
      <c r="G96" s="171">
        <f>SUMIF(AG97:AG104,"&lt;&gt;NOR",G97:G104)</f>
        <v>0</v>
      </c>
      <c r="H96" s="165"/>
      <c r="I96" s="165">
        <f>SUM(I97:I104)</f>
        <v>0</v>
      </c>
      <c r="J96" s="165"/>
      <c r="K96" s="165">
        <f>SUM(K97:K104)</f>
        <v>0</v>
      </c>
      <c r="L96" s="165"/>
      <c r="M96" s="165">
        <f>SUM(M97:M104)</f>
        <v>0</v>
      </c>
      <c r="N96" s="165"/>
      <c r="O96" s="165">
        <f>SUM(O97:O104)</f>
        <v>1.61</v>
      </c>
      <c r="P96" s="165"/>
      <c r="Q96" s="165">
        <f>SUM(Q97:Q104)</f>
        <v>0</v>
      </c>
      <c r="R96" s="165"/>
      <c r="S96" s="165"/>
      <c r="T96" s="165"/>
      <c r="U96" s="165"/>
      <c r="V96" s="165">
        <f>SUM(V97:V104)</f>
        <v>34.15</v>
      </c>
      <c r="W96" s="165"/>
      <c r="AG96" t="s">
        <v>113</v>
      </c>
    </row>
    <row r="97" spans="1:60" ht="22.5" outlineLevel="1">
      <c r="A97" s="172">
        <v>64</v>
      </c>
      <c r="B97" s="173" t="s">
        <v>263</v>
      </c>
      <c r="C97" s="187" t="s">
        <v>307</v>
      </c>
      <c r="D97" s="174" t="s">
        <v>116</v>
      </c>
      <c r="E97" s="175">
        <v>24</v>
      </c>
      <c r="F97" s="176"/>
      <c r="G97" s="177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2.9999999999999997E-4</v>
      </c>
      <c r="O97" s="161">
        <f>ROUND(E97*N97,2)</f>
        <v>0.01</v>
      </c>
      <c r="P97" s="161">
        <v>0</v>
      </c>
      <c r="Q97" s="161">
        <f>ROUND(E97*P97,2)</f>
        <v>0</v>
      </c>
      <c r="R97" s="161"/>
      <c r="S97" s="161" t="s">
        <v>117</v>
      </c>
      <c r="T97" s="161" t="s">
        <v>117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180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>
      <c r="A98" s="158"/>
      <c r="B98" s="159"/>
      <c r="C98" s="188" t="s">
        <v>264</v>
      </c>
      <c r="D98" s="163"/>
      <c r="E98" s="164">
        <v>24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120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>
      <c r="A99" s="172">
        <v>65</v>
      </c>
      <c r="B99" s="173" t="s">
        <v>265</v>
      </c>
      <c r="C99" s="187" t="s">
        <v>266</v>
      </c>
      <c r="D99" s="174" t="s">
        <v>116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5.5800000000000002E-2</v>
      </c>
      <c r="O99" s="161">
        <f>ROUND(E99*N99,2)</f>
        <v>1.34</v>
      </c>
      <c r="P99" s="161">
        <v>0</v>
      </c>
      <c r="Q99" s="161">
        <f>ROUND(E99*P99,2)</f>
        <v>0</v>
      </c>
      <c r="R99" s="161"/>
      <c r="S99" s="161" t="s">
        <v>117</v>
      </c>
      <c r="T99" s="161" t="s">
        <v>117</v>
      </c>
      <c r="U99" s="161">
        <v>1.3480000000000001</v>
      </c>
      <c r="V99" s="161">
        <f>ROUND(E99*U99,2)</f>
        <v>32.35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180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88" t="s">
        <v>264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120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>
      <c r="A101" s="178">
        <v>66</v>
      </c>
      <c r="B101" s="179" t="s">
        <v>267</v>
      </c>
      <c r="C101" s="189" t="s">
        <v>268</v>
      </c>
      <c r="D101" s="180" t="s">
        <v>151</v>
      </c>
      <c r="E101" s="181">
        <v>15</v>
      </c>
      <c r="F101" s="182"/>
      <c r="G101" s="183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1"/>
      <c r="S101" s="161" t="s">
        <v>117</v>
      </c>
      <c r="T101" s="161" t="s">
        <v>117</v>
      </c>
      <c r="U101" s="161">
        <v>0.12</v>
      </c>
      <c r="V101" s="161">
        <f>ROUND(E101*U101,2)</f>
        <v>1.8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180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72">
        <v>67</v>
      </c>
      <c r="B102" s="173" t="s">
        <v>269</v>
      </c>
      <c r="C102" s="187" t="s">
        <v>308</v>
      </c>
      <c r="D102" s="174" t="s">
        <v>116</v>
      </c>
      <c r="E102" s="175">
        <v>26.4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0.01</v>
      </c>
      <c r="O102" s="161">
        <f>ROUND(E102*N102,2)</f>
        <v>0.26</v>
      </c>
      <c r="P102" s="161">
        <v>0</v>
      </c>
      <c r="Q102" s="161">
        <f>ROUND(E102*P102,2)</f>
        <v>0</v>
      </c>
      <c r="R102" s="161" t="s">
        <v>270</v>
      </c>
      <c r="S102" s="161" t="s">
        <v>117</v>
      </c>
      <c r="T102" s="161" t="s">
        <v>158</v>
      </c>
      <c r="U102" s="161">
        <v>0</v>
      </c>
      <c r="V102" s="161">
        <f>ROUND(E102*U102,2)</f>
        <v>0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251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>
      <c r="A103" s="158"/>
      <c r="B103" s="159"/>
      <c r="C103" s="188" t="s">
        <v>271</v>
      </c>
      <c r="D103" s="163"/>
      <c r="E103" s="164">
        <v>26.4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120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58">
        <v>68</v>
      </c>
      <c r="B104" s="159" t="s">
        <v>272</v>
      </c>
      <c r="C104" s="190" t="s">
        <v>273</v>
      </c>
      <c r="D104" s="160" t="s">
        <v>0</v>
      </c>
      <c r="E104" s="184"/>
      <c r="F104" s="162"/>
      <c r="G104" s="161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117</v>
      </c>
      <c r="T104" s="161" t="s">
        <v>117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191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>
      <c r="A105" s="166" t="s">
        <v>112</v>
      </c>
      <c r="B105" s="167" t="s">
        <v>81</v>
      </c>
      <c r="C105" s="186" t="s">
        <v>82</v>
      </c>
      <c r="D105" s="168"/>
      <c r="E105" s="169"/>
      <c r="F105" s="170"/>
      <c r="G105" s="171">
        <f>SUMIF(AG106:AG106,"&lt;&gt;NOR",G106:G106)</f>
        <v>0</v>
      </c>
      <c r="H105" s="165"/>
      <c r="I105" s="165">
        <f>SUM(I106:I106)</f>
        <v>0</v>
      </c>
      <c r="J105" s="165"/>
      <c r="K105" s="165">
        <f>SUM(K106:K106)</f>
        <v>0</v>
      </c>
      <c r="L105" s="165"/>
      <c r="M105" s="165">
        <f>SUM(M106:M106)</f>
        <v>0</v>
      </c>
      <c r="N105" s="165"/>
      <c r="O105" s="165">
        <f>SUM(O106:O106)</f>
        <v>0</v>
      </c>
      <c r="P105" s="165"/>
      <c r="Q105" s="165">
        <f>SUM(Q106:Q106)</f>
        <v>0</v>
      </c>
      <c r="R105" s="165"/>
      <c r="S105" s="165"/>
      <c r="T105" s="165"/>
      <c r="U105" s="165"/>
      <c r="V105" s="165">
        <f>SUM(V106:V106)</f>
        <v>0</v>
      </c>
      <c r="W105" s="165"/>
      <c r="AG105" t="s">
        <v>113</v>
      </c>
    </row>
    <row r="106" spans="1:60" outlineLevel="1">
      <c r="A106" s="178">
        <v>71</v>
      </c>
      <c r="B106" s="179" t="s">
        <v>274</v>
      </c>
      <c r="C106" s="189" t="s">
        <v>275</v>
      </c>
      <c r="D106" s="180" t="s">
        <v>161</v>
      </c>
      <c r="E106" s="181">
        <v>1</v>
      </c>
      <c r="F106" s="182"/>
      <c r="G106" s="183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157</v>
      </c>
      <c r="T106" s="161" t="s">
        <v>158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118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>
      <c r="A107" s="166" t="s">
        <v>112</v>
      </c>
      <c r="B107" s="167" t="s">
        <v>83</v>
      </c>
      <c r="C107" s="186" t="s">
        <v>84</v>
      </c>
      <c r="D107" s="168"/>
      <c r="E107" s="169"/>
      <c r="F107" s="170"/>
      <c r="G107" s="171">
        <f>SUMIF(AG108:AG113,"&lt;&gt;NOR",G108:G113)</f>
        <v>0</v>
      </c>
      <c r="H107" s="165"/>
      <c r="I107" s="165">
        <f>SUM(I108:I113)</f>
        <v>0</v>
      </c>
      <c r="J107" s="165"/>
      <c r="K107" s="165">
        <f>SUM(K108:K113)</f>
        <v>0</v>
      </c>
      <c r="L107" s="165"/>
      <c r="M107" s="165">
        <f>SUM(M108:M113)</f>
        <v>0</v>
      </c>
      <c r="N107" s="165"/>
      <c r="O107" s="165">
        <f>SUM(O108:O113)</f>
        <v>0</v>
      </c>
      <c r="P107" s="165"/>
      <c r="Q107" s="165">
        <f>SUM(Q108:Q113)</f>
        <v>0</v>
      </c>
      <c r="R107" s="165"/>
      <c r="S107" s="165"/>
      <c r="T107" s="165"/>
      <c r="U107" s="165"/>
      <c r="V107" s="165">
        <f>SUM(V108:V113)</f>
        <v>7.68</v>
      </c>
      <c r="W107" s="165"/>
      <c r="AG107" t="s">
        <v>113</v>
      </c>
    </row>
    <row r="108" spans="1:60" outlineLevel="1">
      <c r="A108" s="178">
        <v>72</v>
      </c>
      <c r="B108" s="179" t="s">
        <v>276</v>
      </c>
      <c r="C108" s="189" t="s">
        <v>277</v>
      </c>
      <c r="D108" s="180" t="s">
        <v>171</v>
      </c>
      <c r="E108" s="181">
        <v>1.774</v>
      </c>
      <c r="F108" s="182"/>
      <c r="G108" s="183">
        <f t="shared" ref="G108:G113" si="21">ROUND(E108*F108,2)</f>
        <v>0</v>
      </c>
      <c r="H108" s="162"/>
      <c r="I108" s="161">
        <f t="shared" ref="I108:I113" si="22">ROUND(E108*H108,2)</f>
        <v>0</v>
      </c>
      <c r="J108" s="162"/>
      <c r="K108" s="161">
        <f t="shared" ref="K108:K113" si="23">ROUND(E108*J108,2)</f>
        <v>0</v>
      </c>
      <c r="L108" s="161">
        <v>15</v>
      </c>
      <c r="M108" s="161">
        <f t="shared" ref="M108:M113" si="24">G108*(1+L108/100)</f>
        <v>0</v>
      </c>
      <c r="N108" s="161">
        <v>0</v>
      </c>
      <c r="O108" s="161">
        <f t="shared" ref="O108:O113" si="25">ROUND(E108*N108,2)</f>
        <v>0</v>
      </c>
      <c r="P108" s="161">
        <v>0</v>
      </c>
      <c r="Q108" s="161">
        <f t="shared" ref="Q108:Q113" si="26">ROUND(E108*P108,2)</f>
        <v>0</v>
      </c>
      <c r="R108" s="161"/>
      <c r="S108" s="161" t="s">
        <v>117</v>
      </c>
      <c r="T108" s="161" t="s">
        <v>117</v>
      </c>
      <c r="U108" s="161">
        <v>0.93300000000000005</v>
      </c>
      <c r="V108" s="161">
        <f t="shared" ref="V108:V113" si="27">ROUND(E108*U108,2)</f>
        <v>1.66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278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78">
        <v>73</v>
      </c>
      <c r="B109" s="179" t="s">
        <v>279</v>
      </c>
      <c r="C109" s="189" t="s">
        <v>280</v>
      </c>
      <c r="D109" s="180" t="s">
        <v>171</v>
      </c>
      <c r="E109" s="181">
        <v>5.3220000000000001</v>
      </c>
      <c r="F109" s="182"/>
      <c r="G109" s="183">
        <f t="shared" si="21"/>
        <v>0</v>
      </c>
      <c r="H109" s="162"/>
      <c r="I109" s="161">
        <f t="shared" si="22"/>
        <v>0</v>
      </c>
      <c r="J109" s="162"/>
      <c r="K109" s="161">
        <f t="shared" si="23"/>
        <v>0</v>
      </c>
      <c r="L109" s="161">
        <v>15</v>
      </c>
      <c r="M109" s="161">
        <f t="shared" si="24"/>
        <v>0</v>
      </c>
      <c r="N109" s="161">
        <v>0</v>
      </c>
      <c r="O109" s="161">
        <f t="shared" si="25"/>
        <v>0</v>
      </c>
      <c r="P109" s="161">
        <v>0</v>
      </c>
      <c r="Q109" s="161">
        <f t="shared" si="26"/>
        <v>0</v>
      </c>
      <c r="R109" s="161"/>
      <c r="S109" s="161" t="s">
        <v>117</v>
      </c>
      <c r="T109" s="161" t="s">
        <v>117</v>
      </c>
      <c r="U109" s="161">
        <v>0.65300000000000002</v>
      </c>
      <c r="V109" s="161">
        <f t="shared" si="27"/>
        <v>3.48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278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>
      <c r="A110" s="178">
        <v>74</v>
      </c>
      <c r="B110" s="179" t="s">
        <v>281</v>
      </c>
      <c r="C110" s="189" t="s">
        <v>282</v>
      </c>
      <c r="D110" s="180" t="s">
        <v>171</v>
      </c>
      <c r="E110" s="181">
        <v>1.774</v>
      </c>
      <c r="F110" s="182"/>
      <c r="G110" s="183">
        <f t="shared" si="21"/>
        <v>0</v>
      </c>
      <c r="H110" s="162"/>
      <c r="I110" s="161">
        <f t="shared" si="22"/>
        <v>0</v>
      </c>
      <c r="J110" s="162"/>
      <c r="K110" s="161">
        <f t="shared" si="23"/>
        <v>0</v>
      </c>
      <c r="L110" s="161">
        <v>15</v>
      </c>
      <c r="M110" s="161">
        <f t="shared" si="24"/>
        <v>0</v>
      </c>
      <c r="N110" s="161">
        <v>0</v>
      </c>
      <c r="O110" s="161">
        <f t="shared" si="25"/>
        <v>0</v>
      </c>
      <c r="P110" s="161">
        <v>0</v>
      </c>
      <c r="Q110" s="161">
        <f t="shared" si="26"/>
        <v>0</v>
      </c>
      <c r="R110" s="161"/>
      <c r="S110" s="161" t="s">
        <v>117</v>
      </c>
      <c r="T110" s="161" t="s">
        <v>117</v>
      </c>
      <c r="U110" s="161">
        <v>0.49</v>
      </c>
      <c r="V110" s="161">
        <f t="shared" si="27"/>
        <v>0.87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278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>
      <c r="A111" s="178">
        <v>75</v>
      </c>
      <c r="B111" s="179" t="s">
        <v>283</v>
      </c>
      <c r="C111" s="189" t="s">
        <v>284</v>
      </c>
      <c r="D111" s="180" t="s">
        <v>171</v>
      </c>
      <c r="E111" s="181">
        <v>15.965999999999999</v>
      </c>
      <c r="F111" s="182"/>
      <c r="G111" s="183">
        <f t="shared" si="21"/>
        <v>0</v>
      </c>
      <c r="H111" s="162"/>
      <c r="I111" s="161">
        <f t="shared" si="22"/>
        <v>0</v>
      </c>
      <c r="J111" s="162"/>
      <c r="K111" s="161">
        <f t="shared" si="23"/>
        <v>0</v>
      </c>
      <c r="L111" s="161">
        <v>15</v>
      </c>
      <c r="M111" s="161">
        <f t="shared" si="24"/>
        <v>0</v>
      </c>
      <c r="N111" s="161">
        <v>0</v>
      </c>
      <c r="O111" s="161">
        <f t="shared" si="25"/>
        <v>0</v>
      </c>
      <c r="P111" s="161">
        <v>0</v>
      </c>
      <c r="Q111" s="161">
        <f t="shared" si="26"/>
        <v>0</v>
      </c>
      <c r="R111" s="161"/>
      <c r="S111" s="161" t="s">
        <v>117</v>
      </c>
      <c r="T111" s="161" t="s">
        <v>117</v>
      </c>
      <c r="U111" s="161">
        <v>0</v>
      </c>
      <c r="V111" s="161">
        <f t="shared" si="27"/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278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>
      <c r="A112" s="178">
        <v>76</v>
      </c>
      <c r="B112" s="179" t="s">
        <v>285</v>
      </c>
      <c r="C112" s="189" t="s">
        <v>286</v>
      </c>
      <c r="D112" s="180" t="s">
        <v>171</v>
      </c>
      <c r="E112" s="181">
        <v>1.774</v>
      </c>
      <c r="F112" s="182"/>
      <c r="G112" s="183">
        <f t="shared" si="21"/>
        <v>0</v>
      </c>
      <c r="H112" s="162"/>
      <c r="I112" s="161">
        <f t="shared" si="22"/>
        <v>0</v>
      </c>
      <c r="J112" s="162"/>
      <c r="K112" s="161">
        <f t="shared" si="23"/>
        <v>0</v>
      </c>
      <c r="L112" s="161">
        <v>15</v>
      </c>
      <c r="M112" s="161">
        <f t="shared" si="24"/>
        <v>0</v>
      </c>
      <c r="N112" s="161">
        <v>0</v>
      </c>
      <c r="O112" s="161">
        <f t="shared" si="25"/>
        <v>0</v>
      </c>
      <c r="P112" s="161">
        <v>0</v>
      </c>
      <c r="Q112" s="161">
        <f t="shared" si="26"/>
        <v>0</v>
      </c>
      <c r="R112" s="161"/>
      <c r="S112" s="161" t="s">
        <v>117</v>
      </c>
      <c r="T112" s="161" t="s">
        <v>117</v>
      </c>
      <c r="U112" s="161">
        <v>0.94199999999999995</v>
      </c>
      <c r="V112" s="161">
        <f t="shared" si="27"/>
        <v>1.67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278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>
      <c r="A113" s="178">
        <v>77</v>
      </c>
      <c r="B113" s="179" t="s">
        <v>287</v>
      </c>
      <c r="C113" s="189" t="s">
        <v>288</v>
      </c>
      <c r="D113" s="180" t="s">
        <v>171</v>
      </c>
      <c r="E113" s="181">
        <v>1.774</v>
      </c>
      <c r="F113" s="182"/>
      <c r="G113" s="183">
        <f t="shared" si="21"/>
        <v>0</v>
      </c>
      <c r="H113" s="162"/>
      <c r="I113" s="161">
        <f t="shared" si="22"/>
        <v>0</v>
      </c>
      <c r="J113" s="162"/>
      <c r="K113" s="161">
        <f t="shared" si="23"/>
        <v>0</v>
      </c>
      <c r="L113" s="161">
        <v>15</v>
      </c>
      <c r="M113" s="161">
        <f t="shared" si="24"/>
        <v>0</v>
      </c>
      <c r="N113" s="161">
        <v>0</v>
      </c>
      <c r="O113" s="161">
        <f t="shared" si="25"/>
        <v>0</v>
      </c>
      <c r="P113" s="161">
        <v>0</v>
      </c>
      <c r="Q113" s="161">
        <f t="shared" si="26"/>
        <v>0</v>
      </c>
      <c r="R113" s="161"/>
      <c r="S113" s="161" t="s">
        <v>117</v>
      </c>
      <c r="T113" s="161" t="s">
        <v>117</v>
      </c>
      <c r="U113" s="161">
        <v>0</v>
      </c>
      <c r="V113" s="161">
        <f t="shared" si="27"/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278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>
      <c r="A114" s="166" t="s">
        <v>112</v>
      </c>
      <c r="B114" s="167" t="s">
        <v>86</v>
      </c>
      <c r="C114" s="186" t="s">
        <v>29</v>
      </c>
      <c r="D114" s="168"/>
      <c r="E114" s="169"/>
      <c r="F114" s="170"/>
      <c r="G114" s="171">
        <f>SUMIF(AG115:AG117,"&lt;&gt;NOR",G115:G117)</f>
        <v>0</v>
      </c>
      <c r="H114" s="165"/>
      <c r="I114" s="165">
        <f>SUM(I115:I117)</f>
        <v>0</v>
      </c>
      <c r="J114" s="165"/>
      <c r="K114" s="165">
        <f>SUM(K115:K117)</f>
        <v>0</v>
      </c>
      <c r="L114" s="165"/>
      <c r="M114" s="165">
        <f>SUM(M115:M117)</f>
        <v>0</v>
      </c>
      <c r="N114" s="165"/>
      <c r="O114" s="165">
        <f>SUM(O115:O117)</f>
        <v>0</v>
      </c>
      <c r="P114" s="165"/>
      <c r="Q114" s="165">
        <f>SUM(Q115:Q117)</f>
        <v>0</v>
      </c>
      <c r="R114" s="165"/>
      <c r="S114" s="165"/>
      <c r="T114" s="165"/>
      <c r="U114" s="165"/>
      <c r="V114" s="165">
        <f>SUM(V115:V117)</f>
        <v>0</v>
      </c>
      <c r="W114" s="165"/>
      <c r="AG114" t="s">
        <v>113</v>
      </c>
    </row>
    <row r="115" spans="1:60" outlineLevel="1">
      <c r="A115" s="178">
        <v>78</v>
      </c>
      <c r="B115" s="179" t="s">
        <v>289</v>
      </c>
      <c r="C115" s="189" t="s">
        <v>290</v>
      </c>
      <c r="D115" s="180" t="s">
        <v>291</v>
      </c>
      <c r="E115" s="181">
        <v>1</v>
      </c>
      <c r="F115" s="182"/>
      <c r="G115" s="183">
        <f>ROUND(E115*F115,2)</f>
        <v>0</v>
      </c>
      <c r="H115" s="162"/>
      <c r="I115" s="161">
        <f>ROUND(E115*H115,2)</f>
        <v>0</v>
      </c>
      <c r="J115" s="162"/>
      <c r="K115" s="161">
        <f>ROUND(E115*J115,2)</f>
        <v>0</v>
      </c>
      <c r="L115" s="161">
        <v>15</v>
      </c>
      <c r="M115" s="161">
        <f>G115*(1+L115/100)</f>
        <v>0</v>
      </c>
      <c r="N115" s="161">
        <v>0</v>
      </c>
      <c r="O115" s="161">
        <f>ROUND(E115*N115,2)</f>
        <v>0</v>
      </c>
      <c r="P115" s="161">
        <v>0</v>
      </c>
      <c r="Q115" s="161">
        <f>ROUND(E115*P115,2)</f>
        <v>0</v>
      </c>
      <c r="R115" s="161"/>
      <c r="S115" s="161" t="s">
        <v>117</v>
      </c>
      <c r="T115" s="161" t="s">
        <v>158</v>
      </c>
      <c r="U115" s="161">
        <v>0</v>
      </c>
      <c r="V115" s="161">
        <f>ROUND(E115*U115,2)</f>
        <v>0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292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8">
        <v>79</v>
      </c>
      <c r="B116" s="179" t="s">
        <v>293</v>
      </c>
      <c r="C116" s="189" t="s">
        <v>294</v>
      </c>
      <c r="D116" s="180" t="s">
        <v>291</v>
      </c>
      <c r="E116" s="181">
        <v>1</v>
      </c>
      <c r="F116" s="182"/>
      <c r="G116" s="183">
        <f>ROUND(E116*F116,2)</f>
        <v>0</v>
      </c>
      <c r="H116" s="162"/>
      <c r="I116" s="161">
        <f>ROUND(E116*H116,2)</f>
        <v>0</v>
      </c>
      <c r="J116" s="162"/>
      <c r="K116" s="161">
        <f>ROUND(E116*J116,2)</f>
        <v>0</v>
      </c>
      <c r="L116" s="161">
        <v>15</v>
      </c>
      <c r="M116" s="161">
        <f>G116*(1+L116/100)</f>
        <v>0</v>
      </c>
      <c r="N116" s="161">
        <v>0</v>
      </c>
      <c r="O116" s="161">
        <f>ROUND(E116*N116,2)</f>
        <v>0</v>
      </c>
      <c r="P116" s="161">
        <v>0</v>
      </c>
      <c r="Q116" s="161">
        <f>ROUND(E116*P116,2)</f>
        <v>0</v>
      </c>
      <c r="R116" s="161"/>
      <c r="S116" s="161" t="s">
        <v>157</v>
      </c>
      <c r="T116" s="161" t="s">
        <v>158</v>
      </c>
      <c r="U116" s="161">
        <v>0</v>
      </c>
      <c r="V116" s="161">
        <f>ROUND(E116*U116,2)</f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292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72">
        <v>80</v>
      </c>
      <c r="B117" s="173" t="s">
        <v>295</v>
      </c>
      <c r="C117" s="187" t="s">
        <v>296</v>
      </c>
      <c r="D117" s="174" t="s">
        <v>291</v>
      </c>
      <c r="E117" s="175">
        <v>1</v>
      </c>
      <c r="F117" s="176"/>
      <c r="G117" s="177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15</v>
      </c>
      <c r="M117" s="161">
        <f>G117*(1+L117/100)</f>
        <v>0</v>
      </c>
      <c r="N117" s="161">
        <v>0</v>
      </c>
      <c r="O117" s="161">
        <f>ROUND(E117*N117,2)</f>
        <v>0</v>
      </c>
      <c r="P117" s="161">
        <v>0</v>
      </c>
      <c r="Q117" s="161">
        <f>ROUND(E117*P117,2)</f>
        <v>0</v>
      </c>
      <c r="R117" s="161"/>
      <c r="S117" s="161" t="s">
        <v>157</v>
      </c>
      <c r="T117" s="161" t="s">
        <v>158</v>
      </c>
      <c r="U117" s="161">
        <v>0</v>
      </c>
      <c r="V117" s="161">
        <f>ROUND(E117*U117,2)</f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292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>
      <c r="A118" s="5"/>
      <c r="B118" s="6"/>
      <c r="C118" s="191"/>
      <c r="D118" s="8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AE118">
        <v>15</v>
      </c>
      <c r="AF118">
        <v>21</v>
      </c>
    </row>
    <row r="119" spans="1:60">
      <c r="A119" s="154"/>
      <c r="B119" s="155" t="s">
        <v>31</v>
      </c>
      <c r="C119" s="192"/>
      <c r="D119" s="156"/>
      <c r="E119" s="157"/>
      <c r="F119" s="157"/>
      <c r="G119" s="185">
        <f>G8+G21+G24+G26+G38+G40+G44+G51+G63+G68+G87+G96+G105+G107+G114</f>
        <v>0</v>
      </c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AE119">
        <f>SUMIF(L7:L117,AE118,G7:G117)</f>
        <v>0</v>
      </c>
      <c r="AF119">
        <f>SUMIF(L7:L117,AF118,G7:G117)</f>
        <v>0</v>
      </c>
      <c r="AG119" t="s">
        <v>297</v>
      </c>
    </row>
    <row r="120" spans="1:60">
      <c r="A120" s="5"/>
      <c r="B120" s="6"/>
      <c r="C120" s="191"/>
      <c r="D120" s="8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1:60">
      <c r="A121" s="5"/>
      <c r="B121" s="6"/>
      <c r="C121" s="191"/>
      <c r="D121" s="8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60">
      <c r="A122" s="261" t="s">
        <v>298</v>
      </c>
      <c r="B122" s="261"/>
      <c r="C122" s="262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>
      <c r="A123" s="242"/>
      <c r="B123" s="243"/>
      <c r="C123" s="244"/>
      <c r="D123" s="243"/>
      <c r="E123" s="243"/>
      <c r="F123" s="243"/>
      <c r="G123" s="24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G123" t="s">
        <v>299</v>
      </c>
    </row>
    <row r="124" spans="1:60">
      <c r="A124" s="246"/>
      <c r="B124" s="247"/>
      <c r="C124" s="248"/>
      <c r="D124" s="247"/>
      <c r="E124" s="247"/>
      <c r="F124" s="247"/>
      <c r="G124" s="249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>
      <c r="A125" s="246"/>
      <c r="B125" s="247"/>
      <c r="C125" s="248"/>
      <c r="D125" s="247"/>
      <c r="E125" s="247"/>
      <c r="F125" s="247"/>
      <c r="G125" s="249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>
      <c r="A126" s="246"/>
      <c r="B126" s="247"/>
      <c r="C126" s="248"/>
      <c r="D126" s="247"/>
      <c r="E126" s="247"/>
      <c r="F126" s="247"/>
      <c r="G126" s="249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250"/>
      <c r="B127" s="251"/>
      <c r="C127" s="252"/>
      <c r="D127" s="251"/>
      <c r="E127" s="251"/>
      <c r="F127" s="251"/>
      <c r="G127" s="253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5"/>
      <c r="B128" s="6"/>
      <c r="C128" s="191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3:33">
      <c r="C129" s="193"/>
      <c r="D129" s="142"/>
      <c r="AG129" t="s">
        <v>300</v>
      </c>
    </row>
    <row r="130" spans="3:33">
      <c r="D130" s="142"/>
    </row>
    <row r="131" spans="3:33">
      <c r="D131" s="142"/>
    </row>
    <row r="132" spans="3:33">
      <c r="D132" s="142"/>
    </row>
    <row r="133" spans="3:33">
      <c r="D133" s="142"/>
    </row>
    <row r="134" spans="3:33">
      <c r="D134" s="142"/>
    </row>
    <row r="135" spans="3:33">
      <c r="D135" s="142"/>
    </row>
    <row r="136" spans="3:33">
      <c r="D136" s="142"/>
    </row>
    <row r="137" spans="3:33">
      <c r="D137" s="142"/>
    </row>
    <row r="138" spans="3:33">
      <c r="D138" s="142"/>
    </row>
    <row r="139" spans="3:33">
      <c r="D139" s="142"/>
    </row>
    <row r="140" spans="3:33">
      <c r="D140" s="142"/>
    </row>
    <row r="141" spans="3:33">
      <c r="D141" s="142"/>
    </row>
    <row r="142" spans="3:33">
      <c r="D142" s="142"/>
    </row>
    <row r="143" spans="3:33">
      <c r="D143" s="142"/>
    </row>
    <row r="144" spans="3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</sheetData>
  <mergeCells count="6">
    <mergeCell ref="A123:G127"/>
    <mergeCell ref="A1:G1"/>
    <mergeCell ref="C2:G2"/>
    <mergeCell ref="C3:G3"/>
    <mergeCell ref="C4:G4"/>
    <mergeCell ref="A122:C1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w0322mar</cp:lastModifiedBy>
  <cp:lastPrinted>2014-02-28T09:52:57Z</cp:lastPrinted>
  <dcterms:created xsi:type="dcterms:W3CDTF">2009-04-08T07:15:50Z</dcterms:created>
  <dcterms:modified xsi:type="dcterms:W3CDTF">2019-01-16T06:43:19Z</dcterms:modified>
</cp:coreProperties>
</file>